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3"/>
  </bookViews>
  <sheets>
    <sheet name="budjetti" sheetId="1" r:id="rId1"/>
    <sheet name="pikkusponssit" sheetId="2" r:id="rId2"/>
    <sheet name="illalliskortit" sheetId="3" r:id="rId3"/>
    <sheet name="menot" sheetId="4" r:id="rId4"/>
  </sheets>
  <definedNames>
    <definedName name="TABLE" localSheetId="1">'pikkusponssit'!$H$8:$I$8</definedName>
  </definedNames>
  <calcPr fullCalcOnLoad="1"/>
</workbook>
</file>

<file path=xl/sharedStrings.xml><?xml version="1.0" encoding="utf-8"?>
<sst xmlns="http://schemas.openxmlformats.org/spreadsheetml/2006/main" count="195" uniqueCount="168">
  <si>
    <t>MVR-kerhon 60-vuotisjuhlat</t>
  </si>
  <si>
    <t>Sponsoriehdokkaat</t>
  </si>
  <si>
    <t>Jäsenet</t>
  </si>
  <si>
    <t>Lemcon Oy</t>
  </si>
  <si>
    <t>PL 23</t>
  </si>
  <si>
    <t>00241 Helsinki</t>
  </si>
  <si>
    <t>Yritys</t>
  </si>
  <si>
    <t>Nimi</t>
  </si>
  <si>
    <t>Osoite</t>
  </si>
  <si>
    <t>Postinumero</t>
  </si>
  <si>
    <t>Tieliikelaitos</t>
  </si>
  <si>
    <t>Heikki Koivisto</t>
  </si>
  <si>
    <t>PL 73</t>
  </si>
  <si>
    <t>00521 Helsinki</t>
  </si>
  <si>
    <t>Innogeo Oy</t>
  </si>
  <si>
    <t>Antti Junnila</t>
  </si>
  <si>
    <t>Lohja Rudus Oy Ab</t>
  </si>
  <si>
    <t>Lauri Kivekäs</t>
  </si>
  <si>
    <t>Oy VR-Rata Ab</t>
  </si>
  <si>
    <t>Eikös me sovittu, että Ahma-Insinööreiltä ei pyydetä vuosijuhlasponssia..?</t>
  </si>
  <si>
    <t>Osmo Mettänen</t>
  </si>
  <si>
    <t>Suomen IP-Tekniikka Oy</t>
  </si>
  <si>
    <t>Jouko Petäjä</t>
  </si>
  <si>
    <t>YIT Rakennus Oy / Infrapalvelut</t>
  </si>
  <si>
    <t>PL 36</t>
  </si>
  <si>
    <t>00621 Helsinki</t>
  </si>
  <si>
    <t>Suomen Maarakentajien Keskusliitto</t>
  </si>
  <si>
    <t>Asemapäällikönkatu 12 B</t>
  </si>
  <si>
    <t>00520 Helsinki</t>
  </si>
  <si>
    <t>Korppaanmäentie 22</t>
  </si>
  <si>
    <t>00300 Helsinki</t>
  </si>
  <si>
    <t>PL 49</t>
  </si>
  <si>
    <t>00441 Helsinki</t>
  </si>
  <si>
    <t>Nuijamiestentie 5 B</t>
  </si>
  <si>
    <t>00400 Helsinki</t>
  </si>
  <si>
    <t>Ei-jäsenet</t>
  </si>
  <si>
    <t>E.M. Pekkinen Oy</t>
  </si>
  <si>
    <t>JP-Transplan Oy</t>
  </si>
  <si>
    <t>WSP LT-Konsultit</t>
  </si>
  <si>
    <t>Skanska Tekra Oy</t>
  </si>
  <si>
    <t>YS-Konsultit Oy</t>
  </si>
  <si>
    <t>PL 488</t>
  </si>
  <si>
    <t>00101 Helsinki</t>
  </si>
  <si>
    <t>Tahvo Pekkinen</t>
  </si>
  <si>
    <t>Juvan teollisuuskatu 17</t>
  </si>
  <si>
    <t>02920 Espoo</t>
  </si>
  <si>
    <t>Peter Molin</t>
  </si>
  <si>
    <t>PL 500</t>
  </si>
  <si>
    <t>01621 Vantaa</t>
  </si>
  <si>
    <t>Matti Mannonen</t>
  </si>
  <si>
    <t>Heikkiläntie 7</t>
  </si>
  <si>
    <t>00210 Helsinki</t>
  </si>
  <si>
    <t>Keijo Haavikko</t>
  </si>
  <si>
    <t>Koskelonkuja 4 B</t>
  </si>
  <si>
    <t>Niska &amp; Nyyssönen Oy</t>
  </si>
  <si>
    <t>SITO Oy</t>
  </si>
  <si>
    <t>Kimmo Fischer</t>
  </si>
  <si>
    <t>Tietäjäntie 14</t>
  </si>
  <si>
    <t>02130 Espoo</t>
  </si>
  <si>
    <t>Pauli Pernaa</t>
  </si>
  <si>
    <t>PL 114</t>
  </si>
  <si>
    <t>Hannu Hilli</t>
  </si>
  <si>
    <t>Luoteisrinne 4 A</t>
  </si>
  <si>
    <t>02270 Espoo</t>
  </si>
  <si>
    <t>Terramare</t>
  </si>
  <si>
    <t>Jarmo Yletyinen</t>
  </si>
  <si>
    <t>PL 14</t>
  </si>
  <si>
    <t>0400-441 771 tahvo.pekkinen@empekkinen.fi</t>
  </si>
  <si>
    <t>Puh. (09) 61581399</t>
  </si>
  <si>
    <t>09-849 17 819, 050-341 7553</t>
  </si>
  <si>
    <t>(09) 476 111</t>
  </si>
  <si>
    <t>Puhelin (09) 6152 7022, 040 7221069</t>
  </si>
  <si>
    <t>09-25336318</t>
  </si>
  <si>
    <t>p.020 4442002, 0400 403162</t>
  </si>
  <si>
    <t>puh. 020 433 111</t>
  </si>
  <si>
    <t>puh. (09) 2290 2332, 0400 652 950 </t>
  </si>
  <si>
    <t>(09) 4777 3732, (0400) 479 156</t>
  </si>
  <si>
    <t>snapsikierros a´4euroa</t>
  </si>
  <si>
    <t>ei lähde</t>
  </si>
  <si>
    <t>ok jälkilasku</t>
  </si>
  <si>
    <t>pöytäohjelma 300e</t>
  </si>
  <si>
    <t>laskussa viittaus puhelinkeskustelu 17.1</t>
  </si>
  <si>
    <t>ok 500e viite: kristiina sallinen</t>
  </si>
  <si>
    <t>jouni kekäle</t>
  </si>
  <si>
    <t>p.  0307 21 802</t>
  </si>
  <si>
    <t>lasku sähköpostilla</t>
  </si>
  <si>
    <t>LUSIKAT :)))</t>
  </si>
  <si>
    <t>pöytäohjelma 500e</t>
  </si>
  <si>
    <t>tiedustele spostilla laskutusos.</t>
  </si>
  <si>
    <t>lasku spostilla (020 715 3525)</t>
  </si>
  <si>
    <t>p. 0207 562 666, 040-503 0669</t>
  </si>
  <si>
    <t>Puh: 020 447 7357, 0400 456 747</t>
  </si>
  <si>
    <t>soita pe 27.1. aamulla</t>
  </si>
  <si>
    <t>(0)9 613621, 040</t>
  </si>
  <si>
    <t>MENOT</t>
  </si>
  <si>
    <t>Osallistuvien oletettu lukumäärä</t>
  </si>
  <si>
    <t>hlö</t>
  </si>
  <si>
    <t>BUDJETTI</t>
  </si>
  <si>
    <t>TOTEUTUNUT</t>
  </si>
  <si>
    <t>hinta/yks</t>
  </si>
  <si>
    <t>yht</t>
  </si>
  <si>
    <t>Ravintola</t>
  </si>
  <si>
    <t>narikka</t>
  </si>
  <si>
    <t>SML:n snapsikierros</t>
  </si>
  <si>
    <t>koristeet (pöytäliinat, kyntteliköt…)</t>
  </si>
  <si>
    <t>yms.</t>
  </si>
  <si>
    <t>Bussi</t>
  </si>
  <si>
    <t>ajot Otaniemi-Vanha Poli</t>
  </si>
  <si>
    <t>Jatkot</t>
  </si>
  <si>
    <t>juomaliput</t>
  </si>
  <si>
    <t>ruoka</t>
  </si>
  <si>
    <t>Kokkarit</t>
  </si>
  <si>
    <t>juoma</t>
  </si>
  <si>
    <t>tarvikkeet</t>
  </si>
  <si>
    <t>työvoima (phuksit)</t>
  </si>
  <si>
    <t>Bändi</t>
  </si>
  <si>
    <t>bändi pääjuhlassa</t>
  </si>
  <si>
    <t>muut esiintyjät (kvartetit, yms.)</t>
  </si>
  <si>
    <t>bändi kokkareilla (hanuristi)</t>
  </si>
  <si>
    <t>Lusikat</t>
  </si>
  <si>
    <t>lusikat+kaiverrus</t>
  </si>
  <si>
    <t>muut kulut (postitus?)</t>
  </si>
  <si>
    <t>Juhlien järjestelyt</t>
  </si>
  <si>
    <t>sponssipostitukset</t>
  </si>
  <si>
    <t>kutsujen postitus</t>
  </si>
  <si>
    <t>pöytäohjelma</t>
  </si>
  <si>
    <t>laululäystäke</t>
  </si>
  <si>
    <t>kokouspullaa/juomaa</t>
  </si>
  <si>
    <t>kaato (toimikunnalle)</t>
  </si>
  <si>
    <t>snapsi 1</t>
  </si>
  <si>
    <t>valkoviini</t>
  </si>
  <si>
    <t>ruokailu</t>
  </si>
  <si>
    <t>punaviini</t>
  </si>
  <si>
    <t>kahvi avec</t>
  </si>
  <si>
    <t xml:space="preserve">kahvi  </t>
  </si>
  <si>
    <t>YHTEENSÄ</t>
  </si>
  <si>
    <t>opiskelijat</t>
  </si>
  <si>
    <t>valmistuneet</t>
  </si>
  <si>
    <t>määrä</t>
  </si>
  <si>
    <t>hinta/kpl</t>
  </si>
  <si>
    <t>yhteensä</t>
  </si>
  <si>
    <t>tulot</t>
  </si>
  <si>
    <t>menot</t>
  </si>
  <si>
    <t>ramboll</t>
  </si>
  <si>
    <t>mvtt</t>
  </si>
  <si>
    <t>sponssit</t>
  </si>
  <si>
    <t>illalliskortit</t>
  </si>
  <si>
    <t>mvr60</t>
  </si>
  <si>
    <t>JÄÄMÄ</t>
  </si>
  <si>
    <t>gsm 045 670 3201</t>
  </si>
  <si>
    <t>mikael schuller</t>
  </si>
  <si>
    <t>GEOMAP</t>
  </si>
  <si>
    <t>p. 09 682 661</t>
  </si>
  <si>
    <t>?</t>
  </si>
  <si>
    <t>mukana ainakin 300e</t>
  </si>
  <si>
    <t>mukana todennäköisesti 600e</t>
  </si>
  <si>
    <t>ravintolalasku / juhlija</t>
  </si>
  <si>
    <t>terramare tarjoaa toisen snapsin 600e</t>
  </si>
  <si>
    <t>alkumalja</t>
  </si>
  <si>
    <t>jälkiruokaviini</t>
  </si>
  <si>
    <t>heikki kauranen</t>
  </si>
  <si>
    <t>ajot Vanha Poli - jatkot</t>
  </si>
  <si>
    <t>soita pe 27.1. puolilta päivin</t>
  </si>
  <si>
    <t>tod.näk. mukana</t>
  </si>
  <si>
    <t>pussikaljaa</t>
  </si>
  <si>
    <t>ALENNUS</t>
  </si>
  <si>
    <t>ei saatu to kiinni -&gt; soita pe</t>
  </si>
  <si>
    <t>epävarma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</si>
</sst>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/>
    </xf>
    <xf numFmtId="0" fontId="6" fillId="6" borderId="0" xfId="0" applyFont="1" applyFill="1" applyAlignment="1">
      <alignment/>
    </xf>
    <xf numFmtId="0" fontId="0" fillId="0" borderId="0" xfId="0" applyAlignment="1">
      <alignment/>
    </xf>
    <xf numFmtId="0" fontId="0" fillId="7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2" borderId="0" xfId="0" applyFont="1" applyFill="1" applyAlignment="1">
      <alignment horizontal="right"/>
    </xf>
    <xf numFmtId="0" fontId="1" fillId="2" borderId="7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3" sqref="C3"/>
    </sheetView>
  </sheetViews>
  <sheetFormatPr defaultColWidth="9.140625" defaultRowHeight="12.75"/>
  <sheetData>
    <row r="1" spans="1:3" ht="12.75">
      <c r="A1" s="29" t="s">
        <v>141</v>
      </c>
      <c r="B1" s="30"/>
      <c r="C1" s="29">
        <f>SUM(C2:C5)</f>
        <v>12295</v>
      </c>
    </row>
    <row r="2" spans="1:3" ht="12.75">
      <c r="A2" s="1"/>
      <c r="B2" t="s">
        <v>143</v>
      </c>
      <c r="C2">
        <v>2000</v>
      </c>
    </row>
    <row r="3" spans="1:3" ht="12.75">
      <c r="A3" s="1"/>
      <c r="B3" t="s">
        <v>144</v>
      </c>
      <c r="C3">
        <v>2000</v>
      </c>
    </row>
    <row r="4" spans="1:3" ht="12.75">
      <c r="A4" s="1"/>
      <c r="B4" t="s">
        <v>145</v>
      </c>
      <c r="C4">
        <f>pikkusponssit!A32</f>
        <v>4095</v>
      </c>
    </row>
    <row r="5" spans="1:3" ht="12.75">
      <c r="A5" s="1"/>
      <c r="B5" t="s">
        <v>146</v>
      </c>
      <c r="C5">
        <f>illalliskortit!E4</f>
        <v>4200</v>
      </c>
    </row>
    <row r="6" spans="1:3" ht="12.75">
      <c r="A6" s="1"/>
      <c r="C6" s="1"/>
    </row>
    <row r="7" ht="12.75">
      <c r="A7" s="1"/>
    </row>
    <row r="8" spans="1:3" ht="12.75">
      <c r="A8" s="29" t="s">
        <v>142</v>
      </c>
      <c r="B8" s="30"/>
      <c r="C8" s="29">
        <f>C9</f>
        <v>13015.0000000004</v>
      </c>
    </row>
    <row r="9" spans="1:3" ht="12.75">
      <c r="A9" s="1"/>
      <c r="B9" t="s">
        <v>147</v>
      </c>
      <c r="C9" s="27">
        <f>menot!E53</f>
        <v>13015.0000000004</v>
      </c>
    </row>
    <row r="10" spans="1:3" ht="12.75">
      <c r="A10" s="1"/>
      <c r="C10" s="27"/>
    </row>
    <row r="11" ht="12.75">
      <c r="A11" s="1"/>
    </row>
    <row r="12" ht="13.5" thickBot="1">
      <c r="A12" s="1"/>
    </row>
    <row r="13" spans="1:3" ht="13.5" thickBot="1">
      <c r="A13" s="1" t="s">
        <v>148</v>
      </c>
      <c r="C13" s="28">
        <f>C1-C9</f>
        <v>-720.0000000004002</v>
      </c>
    </row>
    <row r="14" ht="12.75">
      <c r="A14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2" max="2" width="33.28125" style="0" bestFit="1" customWidth="1"/>
    <col min="3" max="3" width="37.28125" style="0" bestFit="1" customWidth="1"/>
    <col min="4" max="4" width="31.28125" style="0" customWidth="1"/>
    <col min="5" max="5" width="15.28125" style="0" customWidth="1"/>
    <col min="6" max="6" width="21.8515625" style="0" customWidth="1"/>
    <col min="7" max="7" width="15.00390625" style="0" customWidth="1"/>
  </cols>
  <sheetData>
    <row r="1" ht="12.75">
      <c r="C1" s="1" t="s">
        <v>0</v>
      </c>
    </row>
    <row r="3" ht="12.75">
      <c r="C3" s="1" t="s">
        <v>1</v>
      </c>
    </row>
    <row r="4" ht="12.75">
      <c r="C4" s="1" t="s">
        <v>2</v>
      </c>
    </row>
    <row r="6" spans="4:7" ht="12.75">
      <c r="D6" s="2" t="s">
        <v>6</v>
      </c>
      <c r="E6" s="2" t="s">
        <v>7</v>
      </c>
      <c r="F6" s="2" t="s">
        <v>8</v>
      </c>
      <c r="G6" s="2" t="s">
        <v>9</v>
      </c>
    </row>
    <row r="7" spans="1:7" ht="12.75">
      <c r="A7">
        <v>300</v>
      </c>
      <c r="B7" s="8" t="s">
        <v>89</v>
      </c>
      <c r="C7" s="6" t="s">
        <v>80</v>
      </c>
      <c r="D7" t="s">
        <v>3</v>
      </c>
      <c r="F7" t="s">
        <v>4</v>
      </c>
      <c r="G7" t="s">
        <v>5</v>
      </c>
    </row>
    <row r="8" spans="1:23" ht="13.5" customHeight="1">
      <c r="A8">
        <v>500</v>
      </c>
      <c r="B8" t="s">
        <v>82</v>
      </c>
      <c r="C8" s="6" t="s">
        <v>87</v>
      </c>
      <c r="D8" t="s">
        <v>10</v>
      </c>
      <c r="E8" t="s">
        <v>11</v>
      </c>
      <c r="F8" t="s">
        <v>12</v>
      </c>
      <c r="G8" t="s">
        <v>13</v>
      </c>
      <c r="H8" s="34" t="s">
        <v>73</v>
      </c>
      <c r="I8" s="34"/>
      <c r="J8" s="3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 customHeight="1">
      <c r="A9">
        <v>300</v>
      </c>
      <c r="B9" s="6" t="s">
        <v>80</v>
      </c>
      <c r="C9" s="5" t="s">
        <v>92</v>
      </c>
      <c r="D9" t="s">
        <v>23</v>
      </c>
      <c r="E9" t="s">
        <v>160</v>
      </c>
      <c r="F9" t="s">
        <v>24</v>
      </c>
      <c r="G9" t="s">
        <v>25</v>
      </c>
      <c r="H9" s="33" t="s">
        <v>74</v>
      </c>
      <c r="I9" s="33"/>
      <c r="J9" s="3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>
        <v>400</v>
      </c>
      <c r="B10" t="s">
        <v>79</v>
      </c>
      <c r="C10" s="6" t="s">
        <v>77</v>
      </c>
      <c r="D10" t="s">
        <v>26</v>
      </c>
      <c r="E10" t="s">
        <v>20</v>
      </c>
      <c r="F10" t="s">
        <v>27</v>
      </c>
      <c r="G10" t="s">
        <v>28</v>
      </c>
      <c r="H10" s="33" t="s">
        <v>75</v>
      </c>
      <c r="I10" s="33"/>
      <c r="J10" s="3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t="s">
        <v>153</v>
      </c>
      <c r="B11" t="s">
        <v>163</v>
      </c>
      <c r="C11" s="5" t="s">
        <v>162</v>
      </c>
      <c r="D11" t="s">
        <v>151</v>
      </c>
      <c r="E11" t="s">
        <v>150</v>
      </c>
      <c r="H11" s="33" t="s">
        <v>149</v>
      </c>
      <c r="I11" s="33"/>
      <c r="J11" s="3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>
      <c r="A12" t="s">
        <v>153</v>
      </c>
      <c r="B12" t="s">
        <v>155</v>
      </c>
      <c r="C12" s="5" t="s">
        <v>92</v>
      </c>
      <c r="D12" t="s">
        <v>14</v>
      </c>
      <c r="E12" t="s">
        <v>15</v>
      </c>
      <c r="F12" t="s">
        <v>29</v>
      </c>
      <c r="G12" t="s">
        <v>30</v>
      </c>
      <c r="H12" s="33" t="s">
        <v>76</v>
      </c>
      <c r="I12" s="33"/>
      <c r="J12" s="3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>
      <c r="A13">
        <v>795</v>
      </c>
      <c r="B13" t="s">
        <v>85</v>
      </c>
      <c r="C13" s="6" t="s">
        <v>86</v>
      </c>
      <c r="D13" t="s">
        <v>16</v>
      </c>
      <c r="E13" t="s">
        <v>17</v>
      </c>
      <c r="F13" t="s">
        <v>31</v>
      </c>
      <c r="G13" t="s">
        <v>32</v>
      </c>
      <c r="H13" s="37" t="s">
        <v>91</v>
      </c>
      <c r="I13" s="37"/>
      <c r="J13" s="3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2:23" ht="12.75" customHeight="1">
      <c r="B14" t="s">
        <v>167</v>
      </c>
      <c r="C14" s="11" t="s">
        <v>166</v>
      </c>
      <c r="D14" t="s">
        <v>21</v>
      </c>
      <c r="E14" t="s">
        <v>22</v>
      </c>
      <c r="F14" t="s">
        <v>33</v>
      </c>
      <c r="G14" t="s">
        <v>34</v>
      </c>
      <c r="H14" s="33" t="s">
        <v>90</v>
      </c>
      <c r="I14" s="33"/>
      <c r="J14" s="3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10" ht="12.75">
      <c r="A15">
        <v>300</v>
      </c>
      <c r="B15" t="s">
        <v>88</v>
      </c>
      <c r="C15" s="6" t="s">
        <v>80</v>
      </c>
      <c r="D15" t="s">
        <v>18</v>
      </c>
      <c r="E15" t="s">
        <v>83</v>
      </c>
      <c r="F15" t="s">
        <v>41</v>
      </c>
      <c r="G15" t="s">
        <v>42</v>
      </c>
      <c r="H15" s="36" t="s">
        <v>84</v>
      </c>
      <c r="I15" s="36"/>
      <c r="J15" s="36"/>
    </row>
    <row r="17" spans="3:6" ht="12.75">
      <c r="C17" s="35" t="s">
        <v>19</v>
      </c>
      <c r="D17" s="35"/>
      <c r="E17" s="35"/>
      <c r="F17" s="35"/>
    </row>
    <row r="19" ht="12.75">
      <c r="H19" s="3"/>
    </row>
    <row r="20" spans="3:8" ht="12.75">
      <c r="C20" s="1" t="s">
        <v>1</v>
      </c>
      <c r="H20" s="3"/>
    </row>
    <row r="21" spans="3:8" ht="12.75">
      <c r="C21" s="1" t="s">
        <v>35</v>
      </c>
      <c r="H21" s="3"/>
    </row>
    <row r="22" ht="12.75">
      <c r="H22" s="3"/>
    </row>
    <row r="23" spans="4:8" ht="12.75">
      <c r="D23" s="2" t="s">
        <v>6</v>
      </c>
      <c r="E23" s="2" t="s">
        <v>7</v>
      </c>
      <c r="F23" s="2" t="s">
        <v>8</v>
      </c>
      <c r="G23" s="2" t="s">
        <v>9</v>
      </c>
      <c r="H23" s="3"/>
    </row>
    <row r="24" spans="1:22" ht="12.75" customHeight="1">
      <c r="A24" t="s">
        <v>153</v>
      </c>
      <c r="B24" t="s">
        <v>154</v>
      </c>
      <c r="C24" s="5" t="s">
        <v>92</v>
      </c>
      <c r="D24" t="s">
        <v>36</v>
      </c>
      <c r="E24" t="s">
        <v>43</v>
      </c>
      <c r="F24" t="s">
        <v>44</v>
      </c>
      <c r="G24" t="s">
        <v>45</v>
      </c>
      <c r="H24" s="38" t="s">
        <v>67</v>
      </c>
      <c r="I24" s="38"/>
      <c r="J24" s="3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 customHeight="1">
      <c r="A25" t="s">
        <v>153</v>
      </c>
      <c r="B25" t="s">
        <v>154</v>
      </c>
      <c r="C25" s="11" t="s">
        <v>166</v>
      </c>
      <c r="D25" t="s">
        <v>37</v>
      </c>
      <c r="E25" t="s">
        <v>46</v>
      </c>
      <c r="F25" t="s">
        <v>47</v>
      </c>
      <c r="G25" t="s">
        <v>48</v>
      </c>
      <c r="H25" s="38" t="s">
        <v>152</v>
      </c>
      <c r="I25" s="38"/>
      <c r="J25" s="38"/>
      <c r="K25" s="7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 customHeight="1">
      <c r="A26" t="s">
        <v>153</v>
      </c>
      <c r="B26" t="s">
        <v>154</v>
      </c>
      <c r="C26" s="5" t="s">
        <v>92</v>
      </c>
      <c r="D26" t="s">
        <v>38</v>
      </c>
      <c r="E26" t="s">
        <v>49</v>
      </c>
      <c r="F26" t="s">
        <v>50</v>
      </c>
      <c r="G26" t="s">
        <v>51</v>
      </c>
      <c r="H26" s="38" t="s">
        <v>68</v>
      </c>
      <c r="I26" s="38"/>
      <c r="J26" s="3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 customHeight="1">
      <c r="A27">
        <v>300</v>
      </c>
      <c r="B27" t="s">
        <v>81</v>
      </c>
      <c r="C27" s="6" t="s">
        <v>80</v>
      </c>
      <c r="D27" t="s">
        <v>54</v>
      </c>
      <c r="E27" t="s">
        <v>52</v>
      </c>
      <c r="F27" t="s">
        <v>53</v>
      </c>
      <c r="G27" t="s">
        <v>45</v>
      </c>
      <c r="H27" s="38" t="s">
        <v>69</v>
      </c>
      <c r="I27" s="38"/>
      <c r="J27" s="3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 customHeight="1">
      <c r="A28">
        <v>300</v>
      </c>
      <c r="C28" s="6" t="s">
        <v>80</v>
      </c>
      <c r="D28" t="s">
        <v>55</v>
      </c>
      <c r="E28" t="s">
        <v>56</v>
      </c>
      <c r="F28" t="s">
        <v>57</v>
      </c>
      <c r="G28" t="s">
        <v>58</v>
      </c>
      <c r="H28" s="38" t="s">
        <v>70</v>
      </c>
      <c r="I28" s="38"/>
      <c r="J28" s="3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.75" customHeight="1">
      <c r="A29">
        <v>0</v>
      </c>
      <c r="C29" s="9" t="s">
        <v>78</v>
      </c>
      <c r="D29" t="s">
        <v>39</v>
      </c>
      <c r="E29" t="s">
        <v>59</v>
      </c>
      <c r="F29" t="s">
        <v>60</v>
      </c>
      <c r="G29" t="s">
        <v>42</v>
      </c>
      <c r="H29" s="38" t="s">
        <v>71</v>
      </c>
      <c r="I29" s="38"/>
      <c r="J29" s="3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 customHeight="1">
      <c r="A30">
        <v>600</v>
      </c>
      <c r="C30" s="6" t="s">
        <v>157</v>
      </c>
      <c r="D30" t="s">
        <v>64</v>
      </c>
      <c r="E30" t="s">
        <v>65</v>
      </c>
      <c r="F30" t="s">
        <v>66</v>
      </c>
      <c r="G30" t="s">
        <v>32</v>
      </c>
      <c r="H30" s="38" t="s">
        <v>93</v>
      </c>
      <c r="I30" s="38"/>
      <c r="J30" s="3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.75" customHeight="1">
      <c r="A31">
        <v>300</v>
      </c>
      <c r="C31" s="6" t="s">
        <v>80</v>
      </c>
      <c r="D31" t="s">
        <v>40</v>
      </c>
      <c r="E31" t="s">
        <v>61</v>
      </c>
      <c r="F31" t="s">
        <v>62</v>
      </c>
      <c r="G31" t="s">
        <v>63</v>
      </c>
      <c r="H31" s="38" t="s">
        <v>72</v>
      </c>
      <c r="I31" s="38"/>
      <c r="J31" s="38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" ht="12.75">
      <c r="A32" s="1">
        <f>SUM(A7:A31)</f>
        <v>4095</v>
      </c>
      <c r="B32" s="1" t="s">
        <v>135</v>
      </c>
    </row>
  </sheetData>
  <mergeCells count="17">
    <mergeCell ref="H31:J31"/>
    <mergeCell ref="H30:J30"/>
    <mergeCell ref="H29:J29"/>
    <mergeCell ref="H28:J28"/>
    <mergeCell ref="H27:J27"/>
    <mergeCell ref="H26:J26"/>
    <mergeCell ref="H24:J24"/>
    <mergeCell ref="H25:J25"/>
    <mergeCell ref="C17:F17"/>
    <mergeCell ref="H15:J15"/>
    <mergeCell ref="H14:J14"/>
    <mergeCell ref="H13:J13"/>
    <mergeCell ref="H12:J12"/>
    <mergeCell ref="H8:J8"/>
    <mergeCell ref="H11:J11"/>
    <mergeCell ref="H10:J10"/>
    <mergeCell ref="H9:J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"/>
  <sheetViews>
    <sheetView workbookViewId="0" topLeftCell="A1">
      <selection activeCell="D2" sqref="D2"/>
    </sheetView>
  </sheetViews>
  <sheetFormatPr defaultColWidth="9.140625" defaultRowHeight="12.75"/>
  <cols>
    <col min="2" max="2" width="10.7109375" style="0" bestFit="1" customWidth="1"/>
  </cols>
  <sheetData>
    <row r="1" spans="3:5" ht="12.75">
      <c r="C1" t="s">
        <v>138</v>
      </c>
      <c r="D1" t="s">
        <v>139</v>
      </c>
      <c r="E1" t="s">
        <v>140</v>
      </c>
    </row>
    <row r="2" spans="2:5" ht="12.75">
      <c r="B2" t="s">
        <v>136</v>
      </c>
      <c r="C2">
        <v>60</v>
      </c>
      <c r="D2">
        <v>30</v>
      </c>
      <c r="E2">
        <f>C2*D2</f>
        <v>1800</v>
      </c>
    </row>
    <row r="3" spans="2:5" ht="12.75">
      <c r="B3" t="s">
        <v>137</v>
      </c>
      <c r="C3">
        <v>60</v>
      </c>
      <c r="D3">
        <v>40</v>
      </c>
      <c r="E3">
        <f>C3*D3</f>
        <v>2400</v>
      </c>
    </row>
    <row r="4" spans="3:5" ht="12.75">
      <c r="C4">
        <f>SUM(C2:C3)</f>
        <v>120</v>
      </c>
      <c r="E4" s="1">
        <f>SUM(E2:E3)</f>
        <v>4200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29.8515625" style="0" bestFit="1" customWidth="1"/>
    <col min="4" max="5" width="9.140625" style="1" customWidth="1"/>
  </cols>
  <sheetData>
    <row r="1" spans="1:5" ht="13.5" thickBot="1">
      <c r="A1" s="1" t="s">
        <v>94</v>
      </c>
      <c r="C1" s="4"/>
      <c r="D1" s="31" t="s">
        <v>156</v>
      </c>
      <c r="E1" s="32">
        <f>E5/C2</f>
        <v>80.00000000000334</v>
      </c>
    </row>
    <row r="2" spans="1:4" ht="12.75">
      <c r="A2" t="s">
        <v>95</v>
      </c>
      <c r="C2">
        <f>illalliskortit!C4</f>
        <v>120</v>
      </c>
      <c r="D2" s="1" t="s">
        <v>96</v>
      </c>
    </row>
    <row r="3" spans="3:7" ht="12.75">
      <c r="C3" s="43" t="s">
        <v>97</v>
      </c>
      <c r="D3" s="43"/>
      <c r="E3" s="44"/>
      <c r="F3" s="39" t="s">
        <v>98</v>
      </c>
      <c r="G3" s="40"/>
    </row>
    <row r="4" spans="3:7" s="1" customFormat="1" ht="13.5" thickBot="1">
      <c r="C4" s="12" t="s">
        <v>99</v>
      </c>
      <c r="D4" s="41" t="s">
        <v>100</v>
      </c>
      <c r="E4" s="42"/>
      <c r="F4" s="13" t="s">
        <v>99</v>
      </c>
      <c r="G4" s="14" t="s">
        <v>100</v>
      </c>
    </row>
    <row r="5" spans="1:7" ht="13.5" thickBot="1">
      <c r="A5" s="15" t="s">
        <v>101</v>
      </c>
      <c r="B5" s="16"/>
      <c r="C5" s="16"/>
      <c r="D5" s="16"/>
      <c r="E5" s="17">
        <f>SUM(D6:D19)</f>
        <v>9600.0000000004</v>
      </c>
      <c r="F5" s="18"/>
      <c r="G5" s="19">
        <f>SUM(F6:F18)</f>
        <v>0</v>
      </c>
    </row>
    <row r="6" spans="2:7" ht="12.75">
      <c r="B6" t="s">
        <v>131</v>
      </c>
      <c r="C6">
        <v>38</v>
      </c>
      <c r="D6" s="27">
        <f>C6*$C$2</f>
        <v>4560</v>
      </c>
      <c r="E6" s="27"/>
      <c r="F6" s="20">
        <v>0</v>
      </c>
      <c r="G6" s="21"/>
    </row>
    <row r="7" spans="2:7" ht="12.75">
      <c r="B7" t="s">
        <v>129</v>
      </c>
      <c r="C7">
        <v>4.5</v>
      </c>
      <c r="D7" s="27">
        <f aca="true" t="shared" si="0" ref="D7:D15">C7*$C$2</f>
        <v>540</v>
      </c>
      <c r="E7" s="27"/>
      <c r="F7" s="20"/>
      <c r="G7" s="21"/>
    </row>
    <row r="8" spans="2:7" ht="12.75">
      <c r="B8" t="s">
        <v>103</v>
      </c>
      <c r="C8">
        <v>4.5</v>
      </c>
      <c r="D8" s="27">
        <f t="shared" si="0"/>
        <v>540</v>
      </c>
      <c r="E8" s="27"/>
      <c r="F8" s="20"/>
      <c r="G8" s="21"/>
    </row>
    <row r="9" spans="2:7" ht="12.75">
      <c r="B9" t="s">
        <v>158</v>
      </c>
      <c r="C9">
        <v>5</v>
      </c>
      <c r="D9" s="27">
        <f t="shared" si="0"/>
        <v>600</v>
      </c>
      <c r="E9" s="27"/>
      <c r="F9" s="20"/>
      <c r="G9" s="21"/>
    </row>
    <row r="10" spans="2:7" ht="12.75">
      <c r="B10" t="s">
        <v>130</v>
      </c>
      <c r="C10">
        <v>7</v>
      </c>
      <c r="D10" s="27">
        <f t="shared" si="0"/>
        <v>840</v>
      </c>
      <c r="E10" s="27"/>
      <c r="F10" s="20"/>
      <c r="G10" s="21"/>
    </row>
    <row r="11" spans="2:7" ht="12.75">
      <c r="B11" t="s">
        <v>132</v>
      </c>
      <c r="C11">
        <v>7</v>
      </c>
      <c r="D11" s="27">
        <f t="shared" si="0"/>
        <v>840</v>
      </c>
      <c r="E11" s="27"/>
      <c r="F11" s="20"/>
      <c r="G11" s="21"/>
    </row>
    <row r="12" spans="2:7" ht="12.75">
      <c r="B12" t="s">
        <v>159</v>
      </c>
      <c r="C12">
        <v>7</v>
      </c>
      <c r="D12" s="27">
        <f t="shared" si="0"/>
        <v>840</v>
      </c>
      <c r="E12" s="27"/>
      <c r="F12" s="20"/>
      <c r="G12" s="21"/>
    </row>
    <row r="13" spans="2:7" ht="12.75">
      <c r="B13" t="s">
        <v>134</v>
      </c>
      <c r="C13">
        <v>3.5</v>
      </c>
      <c r="D13" s="27">
        <f t="shared" si="0"/>
        <v>420</v>
      </c>
      <c r="E13" s="27"/>
      <c r="F13" s="20"/>
      <c r="G13" s="21"/>
    </row>
    <row r="14" spans="2:7" ht="12.75">
      <c r="B14" t="s">
        <v>133</v>
      </c>
      <c r="C14">
        <v>5</v>
      </c>
      <c r="D14" s="27">
        <f t="shared" si="0"/>
        <v>600</v>
      </c>
      <c r="E14" s="27"/>
      <c r="F14" s="20"/>
      <c r="G14" s="21"/>
    </row>
    <row r="15" spans="2:7" ht="12.75">
      <c r="B15" t="s">
        <v>102</v>
      </c>
      <c r="C15">
        <v>2</v>
      </c>
      <c r="D15" s="27">
        <f t="shared" si="0"/>
        <v>240</v>
      </c>
      <c r="E15" s="27"/>
      <c r="F15" s="20">
        <v>0</v>
      </c>
      <c r="G15" s="21"/>
    </row>
    <row r="16" spans="2:7" ht="12.75">
      <c r="B16" t="s">
        <v>104</v>
      </c>
      <c r="D16" s="27">
        <v>0</v>
      </c>
      <c r="E16" s="27"/>
      <c r="F16" s="20">
        <v>0</v>
      </c>
      <c r="G16" s="21"/>
    </row>
    <row r="17" spans="2:7" ht="12.75">
      <c r="B17" t="s">
        <v>105</v>
      </c>
      <c r="D17" s="27">
        <v>100</v>
      </c>
      <c r="E17" s="27"/>
      <c r="F17" s="20"/>
      <c r="G17" s="21"/>
    </row>
    <row r="18" spans="2:7" ht="12.75">
      <c r="B18" t="s">
        <v>165</v>
      </c>
      <c r="C18">
        <v>-4.33333333333</v>
      </c>
      <c r="D18" s="27">
        <f>C18*$C$2</f>
        <v>-519.9999999995999</v>
      </c>
      <c r="E18" s="27"/>
      <c r="F18" s="20">
        <v>0</v>
      </c>
      <c r="G18" s="21"/>
    </row>
    <row r="19" spans="6:7" ht="13.5" thickBot="1">
      <c r="F19" s="20"/>
      <c r="G19" s="21"/>
    </row>
    <row r="20" spans="1:7" ht="13.5" thickBot="1">
      <c r="A20" s="15" t="s">
        <v>106</v>
      </c>
      <c r="B20" s="16"/>
      <c r="C20" s="16"/>
      <c r="D20" s="16"/>
      <c r="E20" s="17">
        <f>D21+D22</f>
        <v>300</v>
      </c>
      <c r="F20" s="18"/>
      <c r="G20" s="19">
        <f>SUM(F21)</f>
        <v>0</v>
      </c>
    </row>
    <row r="21" spans="2:7" ht="12.75">
      <c r="B21" t="s">
        <v>107</v>
      </c>
      <c r="D21">
        <v>300</v>
      </c>
      <c r="E21"/>
      <c r="F21" s="20">
        <v>0</v>
      </c>
      <c r="G21" s="21"/>
    </row>
    <row r="22" spans="2:7" ht="12.75">
      <c r="B22" t="s">
        <v>161</v>
      </c>
      <c r="D22"/>
      <c r="E22"/>
      <c r="F22" s="20"/>
      <c r="G22" s="21"/>
    </row>
    <row r="23" spans="6:7" ht="13.5" thickBot="1">
      <c r="F23" s="20"/>
      <c r="G23" s="21"/>
    </row>
    <row r="24" spans="1:7" ht="13.5" thickBot="1">
      <c r="A24" s="15" t="s">
        <v>108</v>
      </c>
      <c r="B24" s="16"/>
      <c r="C24" s="16"/>
      <c r="D24" s="16"/>
      <c r="E24" s="17">
        <f>SUM(D25:D27)</f>
        <v>0</v>
      </c>
      <c r="F24" s="18"/>
      <c r="G24" s="19">
        <f>SUM(F25:F27)</f>
        <v>0</v>
      </c>
    </row>
    <row r="25" spans="2:7" ht="12.75">
      <c r="B25" t="s">
        <v>164</v>
      </c>
      <c r="D25"/>
      <c r="E25"/>
      <c r="F25" s="20">
        <v>0</v>
      </c>
      <c r="G25" s="21"/>
    </row>
    <row r="26" spans="2:7" ht="12.75">
      <c r="B26" t="s">
        <v>109</v>
      </c>
      <c r="D26"/>
      <c r="E26"/>
      <c r="F26" s="20">
        <v>0</v>
      </c>
      <c r="G26" s="21"/>
    </row>
    <row r="27" spans="4:7" ht="12.75">
      <c r="D27"/>
      <c r="E27"/>
      <c r="F27" s="20">
        <v>0</v>
      </c>
      <c r="G27" s="21"/>
    </row>
    <row r="28" spans="6:7" ht="13.5" thickBot="1">
      <c r="F28" s="20"/>
      <c r="G28" s="21"/>
    </row>
    <row r="29" spans="1:7" ht="13.5" thickBot="1">
      <c r="A29" s="15" t="s">
        <v>111</v>
      </c>
      <c r="B29" s="16"/>
      <c r="C29" s="16"/>
      <c r="D29" s="16"/>
      <c r="E29" s="17">
        <f>SUM(D30:D34)</f>
        <v>700</v>
      </c>
      <c r="F29" s="18"/>
      <c r="G29" s="19">
        <f>SUM(F30:F34)</f>
        <v>0</v>
      </c>
    </row>
    <row r="30" spans="2:7" ht="12.75">
      <c r="B30" t="s">
        <v>110</v>
      </c>
      <c r="D30">
        <v>300</v>
      </c>
      <c r="E30"/>
      <c r="F30" s="20">
        <v>0</v>
      </c>
      <c r="G30" s="21"/>
    </row>
    <row r="31" spans="2:7" ht="12.75">
      <c r="B31" t="s">
        <v>112</v>
      </c>
      <c r="D31">
        <v>300</v>
      </c>
      <c r="E31"/>
      <c r="F31" s="20">
        <v>0</v>
      </c>
      <c r="G31" s="21"/>
    </row>
    <row r="32" spans="2:7" ht="12.75">
      <c r="B32" t="s">
        <v>104</v>
      </c>
      <c r="D32">
        <v>50</v>
      </c>
      <c r="E32"/>
      <c r="F32" s="20">
        <v>0</v>
      </c>
      <c r="G32" s="21"/>
    </row>
    <row r="33" spans="2:7" ht="12.75">
      <c r="B33" t="s">
        <v>113</v>
      </c>
      <c r="D33">
        <v>50</v>
      </c>
      <c r="E33"/>
      <c r="F33" s="20">
        <v>0</v>
      </c>
      <c r="G33" s="21"/>
    </row>
    <row r="34" spans="2:7" ht="12.75">
      <c r="B34" t="s">
        <v>114</v>
      </c>
      <c r="D34">
        <v>0</v>
      </c>
      <c r="E34"/>
      <c r="F34" s="20">
        <v>0</v>
      </c>
      <c r="G34" s="21"/>
    </row>
    <row r="35" spans="6:7" ht="13.5" thickBot="1">
      <c r="F35" s="20"/>
      <c r="G35" s="21"/>
    </row>
    <row r="36" spans="1:7" ht="13.5" thickBot="1">
      <c r="A36" s="15" t="s">
        <v>115</v>
      </c>
      <c r="B36" s="16"/>
      <c r="C36" s="16"/>
      <c r="D36" s="16"/>
      <c r="E36" s="17">
        <f>SUM(D37:D39)</f>
        <v>900</v>
      </c>
      <c r="F36" s="18"/>
      <c r="G36" s="19">
        <f>SUM(F37:F39)</f>
        <v>0</v>
      </c>
    </row>
    <row r="37" spans="2:7" ht="12.75">
      <c r="B37" t="s">
        <v>116</v>
      </c>
      <c r="D37">
        <v>500</v>
      </c>
      <c r="E37"/>
      <c r="F37" s="20">
        <v>0</v>
      </c>
      <c r="G37" s="21"/>
    </row>
    <row r="38" spans="2:7" ht="12.75">
      <c r="B38" t="s">
        <v>117</v>
      </c>
      <c r="D38">
        <v>200</v>
      </c>
      <c r="E38"/>
      <c r="F38" s="20">
        <v>0</v>
      </c>
      <c r="G38" s="21"/>
    </row>
    <row r="39" spans="2:7" ht="12.75">
      <c r="B39" t="s">
        <v>118</v>
      </c>
      <c r="D39">
        <v>200</v>
      </c>
      <c r="E39"/>
      <c r="F39" s="20">
        <v>0</v>
      </c>
      <c r="G39" s="21"/>
    </row>
    <row r="40" spans="6:7" ht="13.5" thickBot="1">
      <c r="F40" s="20"/>
      <c r="G40" s="21"/>
    </row>
    <row r="41" spans="1:7" ht="13.5" thickBot="1">
      <c r="A41" s="15" t="s">
        <v>119</v>
      </c>
      <c r="B41" s="16"/>
      <c r="C41" s="16"/>
      <c r="D41" s="16"/>
      <c r="E41" s="17">
        <f>SUM(D42:D43)</f>
        <v>845</v>
      </c>
      <c r="F41" s="18"/>
      <c r="G41" s="19">
        <f>SUM(F42:F43)</f>
        <v>0</v>
      </c>
    </row>
    <row r="42" spans="2:7" ht="12.75">
      <c r="B42" t="s">
        <v>120</v>
      </c>
      <c r="D42">
        <v>795</v>
      </c>
      <c r="E42"/>
      <c r="F42" s="20">
        <v>0</v>
      </c>
      <c r="G42" s="21"/>
    </row>
    <row r="43" spans="2:7" ht="12.75">
      <c r="B43" t="s">
        <v>121</v>
      </c>
      <c r="D43">
        <v>50</v>
      </c>
      <c r="E43"/>
      <c r="F43" s="20">
        <v>0</v>
      </c>
      <c r="G43" s="21"/>
    </row>
    <row r="44" spans="6:7" ht="13.5" thickBot="1">
      <c r="F44" s="20"/>
      <c r="G44" s="21"/>
    </row>
    <row r="45" spans="1:7" ht="13.5" thickBot="1">
      <c r="A45" s="15" t="s">
        <v>122</v>
      </c>
      <c r="B45" s="15"/>
      <c r="C45" s="16"/>
      <c r="D45" s="16"/>
      <c r="E45" s="17">
        <f>SUM(D46:D51)</f>
        <v>670</v>
      </c>
      <c r="F45" s="18"/>
      <c r="G45" s="19">
        <f>SUM(F46:F51)</f>
        <v>0</v>
      </c>
    </row>
    <row r="46" spans="2:7" ht="12.75">
      <c r="B46" t="s">
        <v>123</v>
      </c>
      <c r="D46">
        <v>20</v>
      </c>
      <c r="E46"/>
      <c r="F46" s="20">
        <v>0</v>
      </c>
      <c r="G46" s="21"/>
    </row>
    <row r="47" spans="2:7" ht="12.75">
      <c r="B47" t="s">
        <v>124</v>
      </c>
      <c r="D47">
        <v>0</v>
      </c>
      <c r="E47"/>
      <c r="F47" s="20">
        <v>0</v>
      </c>
      <c r="G47" s="21"/>
    </row>
    <row r="48" spans="2:7" ht="12.75">
      <c r="B48" t="s">
        <v>125</v>
      </c>
      <c r="D48">
        <v>200</v>
      </c>
      <c r="E48"/>
      <c r="F48" s="20">
        <v>0</v>
      </c>
      <c r="G48" s="21"/>
    </row>
    <row r="49" spans="2:7" ht="12.75">
      <c r="B49" t="s">
        <v>126</v>
      </c>
      <c r="D49">
        <v>100</v>
      </c>
      <c r="E49"/>
      <c r="F49" s="20">
        <v>0</v>
      </c>
      <c r="G49" s="21"/>
    </row>
    <row r="50" spans="2:7" ht="12.75">
      <c r="B50" t="s">
        <v>127</v>
      </c>
      <c r="D50">
        <v>50</v>
      </c>
      <c r="E50"/>
      <c r="F50" s="20">
        <v>0</v>
      </c>
      <c r="G50" s="21"/>
    </row>
    <row r="51" spans="2:7" ht="12.75">
      <c r="B51" t="s">
        <v>128</v>
      </c>
      <c r="D51">
        <v>300</v>
      </c>
      <c r="E51"/>
      <c r="F51" s="20">
        <v>0</v>
      </c>
      <c r="G51" s="21"/>
    </row>
    <row r="52" spans="6:7" ht="13.5" thickBot="1">
      <c r="F52" s="20"/>
      <c r="G52" s="21"/>
    </row>
    <row r="53" spans="1:7" ht="13.5" thickBot="1">
      <c r="A53" s="22" t="s">
        <v>135</v>
      </c>
      <c r="B53" s="23"/>
      <c r="C53" s="23"/>
      <c r="D53" s="23"/>
      <c r="E53" s="24">
        <f>SUM(E5:E52)</f>
        <v>13015.0000000004</v>
      </c>
      <c r="F53" s="25"/>
      <c r="G53" s="26">
        <f>SUM(G5:G52)</f>
        <v>0</v>
      </c>
    </row>
  </sheetData>
  <mergeCells count="3">
    <mergeCell ref="F3:G3"/>
    <mergeCell ref="D4:E4"/>
    <mergeCell ref="C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Lemminkäinen konserni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Tuhola Mari</dc:creator>
  <cp:keywords/>
  <dc:description/>
  <cp:lastModifiedBy>Manu Marttinen</cp:lastModifiedBy>
  <cp:lastPrinted>2006-01-25T14:44:32Z</cp:lastPrinted>
  <dcterms:created xsi:type="dcterms:W3CDTF">2005-11-21T15:15:06Z</dcterms:created>
  <dcterms:modified xsi:type="dcterms:W3CDTF">2006-01-26T18:17:41Z</dcterms:modified>
  <cp:category/>
  <cp:version/>
  <cp:contentType/>
  <cp:contentStatus/>
</cp:coreProperties>
</file>